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filterPrivacy="1" defaultThemeVersion="124226"/>
  <xr:revisionPtr revIDLastSave="0" documentId="13_ncr:1_{0B3345EB-E74E-4D5A-8007-56F9FFF15AEA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2210" sheetId="26" r:id="rId1"/>
    <sheet name="Лист1" sheetId="27" r:id="rId2"/>
  </sheets>
  <definedNames>
    <definedName name="_xlnm.Print_Titles" localSheetId="0">'2210'!$A:$A,'2210'!$5:$6</definedName>
    <definedName name="_xlnm.Print_Area" localSheetId="0">'2210'!$A$1:$AI$7</definedName>
  </definedNames>
  <calcPr calcId="191029"/>
</workbook>
</file>

<file path=xl/calcChain.xml><?xml version="1.0" encoding="utf-8"?>
<calcChain xmlns="http://schemas.openxmlformats.org/spreadsheetml/2006/main">
  <c r="F7" i="26" l="1"/>
  <c r="J7" i="26"/>
  <c r="H7" i="26"/>
  <c r="I11" i="27"/>
  <c r="H12" i="27"/>
  <c r="I12" i="27" s="1"/>
  <c r="H10" i="27"/>
  <c r="H13" i="27"/>
  <c r="H11" i="27"/>
  <c r="H14" i="27"/>
  <c r="I18" i="27" s="1"/>
  <c r="H15" i="27"/>
  <c r="H16" i="27"/>
  <c r="H17" i="27"/>
  <c r="H18" i="27"/>
  <c r="H9" i="27"/>
  <c r="B7" i="26"/>
  <c r="C7" i="26" l="1"/>
  <c r="AI7" i="26" l="1"/>
</calcChain>
</file>

<file path=xl/sharedStrings.xml><?xml version="1.0" encoding="utf-8"?>
<sst xmlns="http://schemas.openxmlformats.org/spreadsheetml/2006/main" count="48" uniqueCount="48">
  <si>
    <t xml:space="preserve">Дрібні госп. товари </t>
  </si>
  <si>
    <t>Туалетний папір</t>
  </si>
  <si>
    <t>Придбання одягу учням пільгових категорій</t>
  </si>
  <si>
    <t>Придбання спортивної форми для учнів пільгових категорій</t>
  </si>
  <si>
    <t>Новорічні подарунки пільговим категоріям</t>
  </si>
  <si>
    <t>Передплата періодичних видань</t>
  </si>
  <si>
    <t>Придбання паливно-мастильних матеріалів та запасних частин</t>
  </si>
  <si>
    <t>Придбання фарби та будівельних матеріалів</t>
  </si>
  <si>
    <t>Придбання вогнегасників</t>
  </si>
  <si>
    <t>Облаштування внутрішніх двориків</t>
  </si>
  <si>
    <t>Придбання оргтехніки</t>
  </si>
  <si>
    <t>Придбання кухонного приладдя</t>
  </si>
  <si>
    <t>Придбання БФП</t>
  </si>
  <si>
    <t>Конкурс "Джура"</t>
  </si>
  <si>
    <t>Придбання шкільних та офісних меблів</t>
  </si>
  <si>
    <t>Проекти громадського бюджету</t>
  </si>
  <si>
    <t>Придбання господарчого приладдя</t>
  </si>
  <si>
    <t>Придбання матеріалів для гурт.роботи (школи повного дня, ЦДЮТ)</t>
  </si>
  <si>
    <t>Музичне та сценічне обладнання</t>
  </si>
  <si>
    <t>№ закладу</t>
  </si>
  <si>
    <t>Всього</t>
  </si>
  <si>
    <t xml:space="preserve">Інформація щодо використання коштів по КЕКВ 2210 (касові видатки) станом на </t>
  </si>
  <si>
    <t>(назва закладу)</t>
  </si>
  <si>
    <t>Миючі засоби</t>
  </si>
  <si>
    <t>Дезинфікуючі засоби</t>
  </si>
  <si>
    <t>Вимірювальні пристрої (термометри)</t>
  </si>
  <si>
    <t>Захисні маски</t>
  </si>
  <si>
    <t>Рукавички</t>
  </si>
  <si>
    <t>Канцтовари, папір, шкільна документація</t>
  </si>
  <si>
    <t>Посуд</t>
  </si>
  <si>
    <t>Придбання ламп</t>
  </si>
  <si>
    <t>Інші (бахіли, рушники паперові, килим дезінфікуючий, лампа інфрачервона, оприскувач акумуляторний, опромінювач ультрафіолетовий екранований бактерицидний, костюм багаторазового використання і т. інше)</t>
  </si>
  <si>
    <t>Придбання засобів для інклюзивних класів</t>
  </si>
  <si>
    <r>
      <rPr>
        <b/>
        <i/>
        <sz val="12"/>
        <color theme="1"/>
        <rFont val="Calibri"/>
        <family val="2"/>
        <charset val="204"/>
        <scheme val="minor"/>
      </rPr>
      <t xml:space="preserve">Місцевий бюджет  НУШ </t>
    </r>
    <r>
      <rPr>
        <i/>
        <sz val="11"/>
        <color theme="1"/>
        <rFont val="Calibri"/>
        <family val="2"/>
        <charset val="204"/>
        <scheme val="minor"/>
      </rPr>
      <t>Придбання засобів навчання, обладнання та приладдя</t>
    </r>
  </si>
  <si>
    <r>
      <rPr>
        <b/>
        <i/>
        <sz val="12"/>
        <color theme="1"/>
        <rFont val="Calibri"/>
        <family val="2"/>
        <charset val="204"/>
        <scheme val="minor"/>
      </rPr>
      <t xml:space="preserve">Місцевий бюджет  НУШ </t>
    </r>
    <r>
      <rPr>
        <i/>
        <sz val="11"/>
        <color theme="1"/>
        <rFont val="Calibri"/>
        <family val="2"/>
        <charset val="204"/>
        <scheme val="minor"/>
      </rPr>
      <t>Придбання сучасних меблів, в тому числі одномісних парт</t>
    </r>
  </si>
  <si>
    <r>
      <rPr>
        <b/>
        <i/>
        <sz val="12"/>
        <color theme="1"/>
        <rFont val="Calibri"/>
        <family val="2"/>
        <charset val="204"/>
        <scheme val="minor"/>
      </rPr>
      <t xml:space="preserve">СУБВЕНЦІЯ </t>
    </r>
    <r>
      <rPr>
        <b/>
        <sz val="12"/>
        <color theme="1"/>
        <rFont val="Calibri"/>
        <family val="2"/>
        <charset val="204"/>
        <scheme val="minor"/>
      </rPr>
      <t>НУШ</t>
    </r>
    <r>
      <rPr>
        <i/>
        <sz val="11"/>
        <color theme="1"/>
        <rFont val="Calibri"/>
        <family val="2"/>
        <charset val="204"/>
        <scheme val="minor"/>
      </rPr>
      <t xml:space="preserve"> Придбання засобів навчання, обладнання та приладдя</t>
    </r>
  </si>
  <si>
    <r>
      <rPr>
        <b/>
        <i/>
        <sz val="12"/>
        <color theme="1"/>
        <rFont val="Calibri"/>
        <family val="2"/>
        <charset val="204"/>
        <scheme val="minor"/>
      </rPr>
      <t>СУБВЕНЦІЯ НУШ</t>
    </r>
    <r>
      <rPr>
        <i/>
        <sz val="11"/>
        <color theme="1"/>
        <rFont val="Calibri"/>
        <family val="2"/>
        <charset val="204"/>
        <scheme val="minor"/>
      </rPr>
      <t xml:space="preserve"> Придбання сучасних меблів</t>
    </r>
  </si>
  <si>
    <t>Школа №270</t>
  </si>
  <si>
    <t>Засіб для миття рук (5л)</t>
  </si>
  <si>
    <t>Маска разова ( 50 шт)</t>
  </si>
  <si>
    <t>Мило рідке 5 л (МАН)</t>
  </si>
  <si>
    <t>Рушники паперові в рулонах шт</t>
  </si>
  <si>
    <t>Жавілар Плюс (300 таб. х З.ЗЗгр.)</t>
  </si>
  <si>
    <t>Тримач рушників</t>
  </si>
  <si>
    <t>Бак пластиковый 25л</t>
  </si>
  <si>
    <t>Бак пластиковый 70л</t>
  </si>
  <si>
    <t>Відро пласт 10л з криш</t>
  </si>
  <si>
    <t>Відро пласт с кр для сміт 5 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</si>
</sst>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8.5"/>
      <color rgb="FF000000"/>
      <name val="Arial Unicode MS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3" fillId="5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right" vertical="top" wrapText="1"/>
    </xf>
    <xf numFmtId="0" fontId="0" fillId="0" borderId="1" xfId="0" applyBorder="1"/>
    <xf numFmtId="0" fontId="13" fillId="5" borderId="1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view="pageBreakPreview" topLeftCell="V6" zoomScale="115" zoomScaleNormal="85" zoomScaleSheetLayoutView="115" workbookViewId="0">
      <selection activeCell="AI7" sqref="AI7"/>
    </sheetView>
  </sheetViews>
  <sheetFormatPr defaultColWidth="8.85546875" defaultRowHeight="12.75" x14ac:dyDescent="0.25"/>
  <cols>
    <col min="1" max="1" width="11" style="1" customWidth="1"/>
    <col min="2" max="5" width="13.42578125" style="1" customWidth="1"/>
    <col min="6" max="9" width="12" style="1" customWidth="1"/>
    <col min="10" max="10" width="15.85546875" style="1" customWidth="1"/>
    <col min="11" max="11" width="13.42578125" style="1" bestFit="1" customWidth="1"/>
    <col min="12" max="13" width="12" style="1" customWidth="1"/>
    <col min="14" max="14" width="13.42578125" style="1" bestFit="1" customWidth="1"/>
    <col min="15" max="15" width="12" style="1" customWidth="1"/>
    <col min="16" max="16" width="13.42578125" style="1" bestFit="1" customWidth="1"/>
    <col min="17" max="18" width="12" style="1" customWidth="1"/>
    <col min="19" max="19" width="13.28515625" style="1" customWidth="1"/>
    <col min="20" max="20" width="13.42578125" style="1" bestFit="1" customWidth="1"/>
    <col min="21" max="22" width="12" style="1" customWidth="1"/>
    <col min="23" max="23" width="13.42578125" style="1" bestFit="1" customWidth="1"/>
    <col min="24" max="24" width="11.85546875" style="1" bestFit="1" customWidth="1"/>
    <col min="25" max="28" width="12" style="1" customWidth="1"/>
    <col min="29" max="29" width="13.42578125" style="1" bestFit="1" customWidth="1"/>
    <col min="30" max="30" width="12" style="1" customWidth="1"/>
    <col min="31" max="31" width="13.28515625" style="1" customWidth="1"/>
    <col min="32" max="32" width="13.42578125" style="1" bestFit="1" customWidth="1"/>
    <col min="33" max="34" width="12" style="1" customWidth="1"/>
    <col min="35" max="35" width="16.140625" style="1" customWidth="1"/>
    <col min="36" max="16384" width="8.85546875" style="1"/>
  </cols>
  <sheetData>
    <row r="1" spans="1:35" ht="15.6" customHeight="1" x14ac:dyDescent="0.25">
      <c r="K1" s="25"/>
      <c r="L1" s="25"/>
      <c r="M1" s="25"/>
      <c r="N1" s="25"/>
      <c r="O1" s="25"/>
      <c r="P1" s="25"/>
      <c r="Q1" s="3"/>
      <c r="R1" s="25"/>
      <c r="S1" s="25"/>
      <c r="T1" s="25"/>
      <c r="U1" s="25"/>
      <c r="V1" s="25"/>
      <c r="W1" s="25"/>
      <c r="X1" s="25"/>
      <c r="Y1" s="25"/>
      <c r="Z1" s="25"/>
      <c r="AA1" s="25"/>
      <c r="AB1" s="5"/>
      <c r="AC1" s="25"/>
      <c r="AD1" s="25"/>
      <c r="AE1" s="25"/>
      <c r="AF1" s="5"/>
      <c r="AG1" s="5"/>
      <c r="AH1" s="5"/>
    </row>
    <row r="2" spans="1:35" s="11" customFormat="1" ht="19.149999999999999" customHeight="1" x14ac:dyDescent="0.2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7"/>
    </row>
    <row r="3" spans="1:35" s="11" customFormat="1" ht="27" customHeight="1" thickBot="1" x14ac:dyDescent="0.3">
      <c r="A3" s="23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7"/>
    </row>
    <row r="4" spans="1:35" ht="37.15" customHeight="1" x14ac:dyDescent="0.25">
      <c r="A4" s="29" t="s">
        <v>22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AF4" s="8"/>
      <c r="AG4" s="8"/>
      <c r="AH4" s="8"/>
    </row>
    <row r="5" spans="1:35" s="2" customFormat="1" ht="23.45" customHeight="1" x14ac:dyDescent="0.25">
      <c r="A5" s="27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26"/>
      <c r="L5" s="26"/>
      <c r="M5" s="26"/>
      <c r="N5" s="26"/>
      <c r="O5" s="26"/>
      <c r="P5" s="26"/>
      <c r="Q5" s="4"/>
      <c r="R5" s="26"/>
      <c r="S5" s="26"/>
      <c r="T5" s="26"/>
      <c r="U5" s="26"/>
      <c r="V5" s="26"/>
      <c r="W5" s="26"/>
      <c r="X5" s="26"/>
      <c r="Y5" s="26"/>
      <c r="Z5" s="26"/>
      <c r="AA5" s="26"/>
      <c r="AB5" s="6"/>
      <c r="AC5" s="26"/>
      <c r="AD5" s="26"/>
      <c r="AE5" s="26"/>
      <c r="AF5" s="7"/>
      <c r="AG5" s="7"/>
      <c r="AH5" s="7"/>
      <c r="AI5" s="22" t="s">
        <v>20</v>
      </c>
    </row>
    <row r="6" spans="1:35" s="2" customFormat="1" ht="255" customHeight="1" x14ac:dyDescent="0.25">
      <c r="A6" s="28"/>
      <c r="B6" s="9" t="s">
        <v>33</v>
      </c>
      <c r="C6" s="9" t="s">
        <v>34</v>
      </c>
      <c r="D6" s="9" t="s">
        <v>35</v>
      </c>
      <c r="E6" s="9" t="s">
        <v>36</v>
      </c>
      <c r="F6" s="14" t="s">
        <v>24</v>
      </c>
      <c r="G6" s="14" t="s">
        <v>25</v>
      </c>
      <c r="H6" s="14" t="s">
        <v>26</v>
      </c>
      <c r="I6" s="14" t="s">
        <v>27</v>
      </c>
      <c r="J6" s="14" t="s">
        <v>31</v>
      </c>
      <c r="K6" s="14" t="s">
        <v>23</v>
      </c>
      <c r="L6" s="14" t="s">
        <v>1</v>
      </c>
      <c r="M6" s="14" t="s">
        <v>0</v>
      </c>
      <c r="N6" s="15" t="s">
        <v>28</v>
      </c>
      <c r="O6" s="14" t="s">
        <v>29</v>
      </c>
      <c r="P6" s="14" t="s">
        <v>11</v>
      </c>
      <c r="Q6" s="14" t="s">
        <v>30</v>
      </c>
      <c r="R6" s="14" t="s">
        <v>5</v>
      </c>
      <c r="S6" s="14" t="s">
        <v>7</v>
      </c>
      <c r="T6" s="14" t="s">
        <v>10</v>
      </c>
      <c r="U6" s="14" t="s">
        <v>12</v>
      </c>
      <c r="V6" s="14" t="s">
        <v>16</v>
      </c>
      <c r="W6" s="14" t="s">
        <v>14</v>
      </c>
      <c r="X6" s="14" t="s">
        <v>8</v>
      </c>
      <c r="Y6" s="14" t="s">
        <v>15</v>
      </c>
      <c r="Z6" s="14" t="s">
        <v>32</v>
      </c>
      <c r="AA6" s="14" t="s">
        <v>17</v>
      </c>
      <c r="AB6" s="14" t="s">
        <v>18</v>
      </c>
      <c r="AC6" s="14" t="s">
        <v>2</v>
      </c>
      <c r="AD6" s="14" t="s">
        <v>3</v>
      </c>
      <c r="AE6" s="14" t="s">
        <v>4</v>
      </c>
      <c r="AF6" s="14" t="s">
        <v>13</v>
      </c>
      <c r="AG6" s="14" t="s">
        <v>9</v>
      </c>
      <c r="AH6" s="14" t="s">
        <v>6</v>
      </c>
      <c r="AI6" s="22"/>
    </row>
    <row r="7" spans="1:35" s="13" customFormat="1" ht="33" customHeight="1" x14ac:dyDescent="0.25">
      <c r="A7" s="18">
        <v>270</v>
      </c>
      <c r="B7" s="19">
        <f>59219.22+25680.78+15339+64761</f>
        <v>165000</v>
      </c>
      <c r="C7" s="19">
        <f>7600+57850+186550</f>
        <v>252000</v>
      </c>
      <c r="D7" s="19">
        <v>35373</v>
      </c>
      <c r="E7" s="19">
        <v>53676</v>
      </c>
      <c r="F7" s="19">
        <f>5200+7947.12</f>
        <v>13147.119999999999</v>
      </c>
      <c r="G7" s="19"/>
      <c r="H7" s="19">
        <f>3250+2700</f>
        <v>5950</v>
      </c>
      <c r="I7" s="19">
        <v>414</v>
      </c>
      <c r="J7" s="19">
        <f>8136+11852.88</f>
        <v>19988.879999999997</v>
      </c>
      <c r="K7" s="20">
        <v>15326.42</v>
      </c>
      <c r="L7" s="20">
        <v>2520</v>
      </c>
      <c r="M7" s="20">
        <v>7151.44</v>
      </c>
      <c r="N7" s="20">
        <v>14997.689999999999</v>
      </c>
      <c r="O7" s="20"/>
      <c r="P7" s="20">
        <v>27295.32</v>
      </c>
      <c r="Q7" s="20"/>
      <c r="R7" s="20"/>
      <c r="S7" s="20">
        <v>41928.78</v>
      </c>
      <c r="T7" s="20">
        <v>10000</v>
      </c>
      <c r="U7" s="20"/>
      <c r="V7" s="20"/>
      <c r="W7" s="20">
        <v>78000</v>
      </c>
      <c r="X7" s="20">
        <v>3150</v>
      </c>
      <c r="Y7" s="20"/>
      <c r="Z7" s="20">
        <v>4795</v>
      </c>
      <c r="AA7" s="20"/>
      <c r="AB7" s="20"/>
      <c r="AC7" s="20">
        <v>13250</v>
      </c>
      <c r="AD7" s="20">
        <v>4750</v>
      </c>
      <c r="AE7" s="20">
        <v>32370</v>
      </c>
      <c r="AF7" s="20">
        <v>16190</v>
      </c>
      <c r="AG7" s="20"/>
      <c r="AH7" s="21"/>
      <c r="AI7" s="16">
        <f>SUM(B7:AH7)</f>
        <v>817273.64999999991</v>
      </c>
    </row>
    <row r="10" spans="1:35" ht="15" x14ac:dyDescent="0.25">
      <c r="N10" s="10"/>
    </row>
  </sheetData>
  <mergeCells count="13">
    <mergeCell ref="AI5:AI6"/>
    <mergeCell ref="A3:Q3"/>
    <mergeCell ref="A2:Q2"/>
    <mergeCell ref="AC1:AE1"/>
    <mergeCell ref="AC5:AE5"/>
    <mergeCell ref="Y1:AA1"/>
    <mergeCell ref="Y5:AA5"/>
    <mergeCell ref="A5:A6"/>
    <mergeCell ref="K5:P5"/>
    <mergeCell ref="R1:X1"/>
    <mergeCell ref="R5:X5"/>
    <mergeCell ref="K1:P1"/>
    <mergeCell ref="A4:R4"/>
  </mergeCells>
  <printOptions horizontalCentered="1"/>
  <pageMargins left="0.23622047244094491" right="3.937007874015748E-2" top="0.47244094488188981" bottom="7.874015748031496E-2" header="0.31496062992125984" footer="0.31496062992125984"/>
  <pageSetup paperSize="9" scale="58" fitToWidth="0" fitToHeight="3" orientation="landscape" r:id="rId1"/>
  <colBreaks count="1" manualBreakCount="1">
    <brk id="17" max="6" man="1"/>
  </colBreaks>
  <ignoredErrors>
    <ignoredError sqref="F7 H7:J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9:I18"/>
  <sheetViews>
    <sheetView tabSelected="1" workbookViewId="0">
      <selection activeCell="I11" sqref="I11"/>
    </sheetView>
  </sheetViews>
  <sheetFormatPr defaultRowHeight="15" x14ac:dyDescent="0.25"/>
  <cols>
    <col min="4" max="4" width="22.7109375" customWidth="1"/>
  </cols>
  <sheetData>
    <row r="9" spans="4:9" x14ac:dyDescent="0.25">
      <c r="D9" s="30" t="s">
        <v>38</v>
      </c>
      <c r="E9" s="31">
        <v>7</v>
      </c>
      <c r="F9" s="31">
        <v>4375</v>
      </c>
      <c r="G9" s="32">
        <v>1.2</v>
      </c>
      <c r="H9" s="32">
        <f>F9*G9</f>
        <v>5250</v>
      </c>
      <c r="I9" s="32"/>
    </row>
    <row r="10" spans="4:9" x14ac:dyDescent="0.25">
      <c r="D10" s="30" t="s">
        <v>40</v>
      </c>
      <c r="E10" s="31">
        <v>5</v>
      </c>
      <c r="F10" s="31">
        <v>397.5</v>
      </c>
      <c r="G10" s="32">
        <v>1.2</v>
      </c>
      <c r="H10" s="32">
        <f t="shared" ref="H10:H18" si="0">F10*G10</f>
        <v>477</v>
      </c>
      <c r="I10" s="32"/>
    </row>
    <row r="11" spans="4:9" ht="25.5" x14ac:dyDescent="0.25">
      <c r="D11" s="30" t="s">
        <v>42</v>
      </c>
      <c r="E11" s="33">
        <v>6</v>
      </c>
      <c r="F11" s="31">
        <v>1850.1</v>
      </c>
      <c r="G11" s="32">
        <v>1.2</v>
      </c>
      <c r="H11" s="32">
        <f>F11*G11</f>
        <v>2220.12</v>
      </c>
      <c r="I11" s="32">
        <f>SUM(H9:H11)</f>
        <v>7947.12</v>
      </c>
    </row>
    <row r="12" spans="4:9" x14ac:dyDescent="0.25">
      <c r="D12" s="30" t="s">
        <v>39</v>
      </c>
      <c r="E12" s="31">
        <v>300</v>
      </c>
      <c r="F12" s="31">
        <v>2250</v>
      </c>
      <c r="G12" s="32">
        <v>1.2</v>
      </c>
      <c r="H12" s="32">
        <f>F12*G12</f>
        <v>2700</v>
      </c>
      <c r="I12" s="32">
        <f>H12</f>
        <v>2700</v>
      </c>
    </row>
    <row r="13" spans="4:9" ht="25.5" x14ac:dyDescent="0.25">
      <c r="D13" s="30" t="s">
        <v>41</v>
      </c>
      <c r="E13" s="31">
        <v>428</v>
      </c>
      <c r="F13" s="31">
        <v>6420</v>
      </c>
      <c r="G13" s="32">
        <v>1.2</v>
      </c>
      <c r="H13" s="32">
        <f t="shared" si="0"/>
        <v>7704</v>
      </c>
      <c r="I13" s="32"/>
    </row>
    <row r="14" spans="4:9" x14ac:dyDescent="0.25">
      <c r="D14" s="30" t="s">
        <v>43</v>
      </c>
      <c r="E14" s="33">
        <v>20</v>
      </c>
      <c r="F14" s="31">
        <v>1667</v>
      </c>
      <c r="G14" s="32">
        <v>1.2</v>
      </c>
      <c r="H14" s="32">
        <f t="shared" si="0"/>
        <v>2000.3999999999999</v>
      </c>
      <c r="I14" s="32"/>
    </row>
    <row r="15" spans="4:9" x14ac:dyDescent="0.25">
      <c r="D15" s="30" t="s">
        <v>44</v>
      </c>
      <c r="E15" s="33">
        <v>1</v>
      </c>
      <c r="F15" s="31">
        <v>148.9</v>
      </c>
      <c r="G15" s="32">
        <v>1.2</v>
      </c>
      <c r="H15" s="32">
        <f t="shared" si="0"/>
        <v>178.68</v>
      </c>
      <c r="I15" s="32"/>
    </row>
    <row r="16" spans="4:9" x14ac:dyDescent="0.25">
      <c r="D16" s="30" t="s">
        <v>45</v>
      </c>
      <c r="E16" s="33">
        <v>1</v>
      </c>
      <c r="F16" s="31">
        <v>291.64999999999998</v>
      </c>
      <c r="G16" s="32">
        <v>1.2</v>
      </c>
      <c r="H16" s="32">
        <f t="shared" si="0"/>
        <v>349.97999999999996</v>
      </c>
      <c r="I16" s="32"/>
    </row>
    <row r="17" spans="4:9" x14ac:dyDescent="0.25">
      <c r="D17" s="30" t="s">
        <v>46</v>
      </c>
      <c r="E17" s="33">
        <v>6</v>
      </c>
      <c r="F17" s="31">
        <v>500.1</v>
      </c>
      <c r="G17" s="32">
        <v>1.2</v>
      </c>
      <c r="H17" s="32">
        <f t="shared" si="0"/>
        <v>600.12</v>
      </c>
      <c r="I17" s="32"/>
    </row>
    <row r="18" spans="4:9" x14ac:dyDescent="0.25">
      <c r="D18" s="30" t="s">
        <v>47</v>
      </c>
      <c r="E18" s="31">
        <v>15</v>
      </c>
      <c r="F18" s="31">
        <v>849.75</v>
      </c>
      <c r="G18" s="32">
        <v>1.2</v>
      </c>
      <c r="H18" s="32">
        <f t="shared" si="0"/>
        <v>1019.6999999999999</v>
      </c>
      <c r="I18" s="32">
        <f>SUM(H13:H18)</f>
        <v>11852.880000000001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2210</vt:lpstr>
      <vt:lpstr>Лист1</vt:lpstr>
      <vt:lpstr>'2210'!Заголовки_для_печати</vt:lpstr>
      <vt:lpstr>'2210'!Область_печати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2021-01-05T11:54:21Z</dcterms:modified>
</cp:coreProperties>
</file>